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G:\Hemsidan temakon.se\"/>
    </mc:Choice>
  </mc:AlternateContent>
  <xr:revisionPtr revIDLastSave="0" documentId="8_{CE23ED45-673A-4203-9761-78F56C071C45}" xr6:coauthVersionLast="47" xr6:coauthVersionMax="47" xr10:uidLastSave="{00000000-0000-0000-0000-000000000000}"/>
  <bookViews>
    <workbookView xWindow="-108" yWindow="-108" windowWidth="23256" windowHeight="13896" xr2:uid="{2B725BC4-5B34-4356-859A-8F4D27A7172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2" i="1"/>
  <c r="C18" i="1"/>
  <c r="E25" i="1" l="1"/>
  <c r="F25" i="1" s="1"/>
  <c r="H7" i="1"/>
  <c r="H6" i="1"/>
  <c r="C5" i="1"/>
  <c r="C13" i="1" s="1"/>
  <c r="C14" i="1" l="1"/>
  <c r="C15" i="1" s="1"/>
  <c r="C16" i="1"/>
  <c r="C17" i="1" s="1"/>
</calcChain>
</file>

<file path=xl/sharedStrings.xml><?xml version="1.0" encoding="utf-8"?>
<sst xmlns="http://schemas.openxmlformats.org/spreadsheetml/2006/main" count="65" uniqueCount="53">
  <si>
    <t>Hur du får fram alla densiteter &amp; volymer mm. på din asflatmassa!</t>
  </si>
  <si>
    <t>Blå fält innehåller Formler! Fylli ljusbruna celler endast.</t>
  </si>
  <si>
    <t>Ingångsvärden</t>
  </si>
  <si>
    <t>Sort</t>
  </si>
  <si>
    <t>C4</t>
  </si>
  <si>
    <t>B-halt</t>
  </si>
  <si>
    <t>Vikt-%</t>
  </si>
  <si>
    <t>C5</t>
  </si>
  <si>
    <t>Stenhalt</t>
  </si>
  <si>
    <t>I exemplet till vänster!</t>
  </si>
  <si>
    <t>C6</t>
  </si>
  <si>
    <t>Skrymdens</t>
  </si>
  <si>
    <t>g/cm3</t>
  </si>
  <si>
    <t>1 kg skrymmande asfaltmassa</t>
  </si>
  <si>
    <t>liter</t>
  </si>
  <si>
    <t>C7</t>
  </si>
  <si>
    <t>Kompaktdens</t>
  </si>
  <si>
    <t>1 kg kompakt asfaltmassa</t>
  </si>
  <si>
    <t>C8</t>
  </si>
  <si>
    <t>Densitet bitumen</t>
  </si>
  <si>
    <t>Kg/Lit</t>
  </si>
  <si>
    <t>Komp-Densitet fibrer</t>
  </si>
  <si>
    <t>Beräknade värden</t>
  </si>
  <si>
    <t>C11</t>
  </si>
  <si>
    <t>Hålrumshalt bel.</t>
  </si>
  <si>
    <t>Vol-%</t>
  </si>
  <si>
    <t>C12</t>
  </si>
  <si>
    <t>Skrymd.stenskelett</t>
  </si>
  <si>
    <t>C13</t>
  </si>
  <si>
    <t>Kompdens. stenm.</t>
  </si>
  <si>
    <t>C14</t>
  </si>
  <si>
    <t>Hålrumshalt stenskelett</t>
  </si>
  <si>
    <t>C15</t>
  </si>
  <si>
    <t>Asfalltfyllt hålrum</t>
  </si>
  <si>
    <t>C16</t>
  </si>
  <si>
    <t>Volym stenmaterial</t>
  </si>
  <si>
    <t>C17</t>
  </si>
  <si>
    <t>Volym bitumen</t>
  </si>
  <si>
    <t>ev.Volym fibrer</t>
  </si>
  <si>
    <t>Enligt: Ib Finn Christensen/SKANSKA 1980 ca.</t>
  </si>
  <si>
    <t>Fyll i de tre bruna inunder -och få fram hålrumsdensiteterna för tex receptet!</t>
  </si>
  <si>
    <t>Bmdl-</t>
  </si>
  <si>
    <t>Stenmtrl-</t>
  </si>
  <si>
    <t>Antaget</t>
  </si>
  <si>
    <t>Kompakt-</t>
  </si>
  <si>
    <t>Skrymdens.</t>
  </si>
  <si>
    <t>halt</t>
  </si>
  <si>
    <t>densitet</t>
  </si>
  <si>
    <t>Mrsh-hålr.</t>
  </si>
  <si>
    <t>100 % Msh.</t>
  </si>
  <si>
    <t>Sammanställt av:</t>
  </si>
  <si>
    <t>Thomas Magnusson</t>
  </si>
  <si>
    <t>TeMaKon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</si>
</sst>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7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/>
    </xf>
    <xf numFmtId="164" fontId="1" fillId="4" borderId="0" xfId="0" applyNumberFormat="1" applyFont="1" applyFill="1" applyAlignment="1" applyProtection="1">
      <alignment horizontal="center"/>
      <protection locked="0"/>
    </xf>
    <xf numFmtId="0" fontId="1" fillId="0" borderId="4" xfId="0" applyFont="1" applyBorder="1" applyAlignment="1">
      <alignment horizontal="right"/>
    </xf>
    <xf numFmtId="164" fontId="1" fillId="2" borderId="0" xfId="0" applyNumberFormat="1" applyFont="1" applyFill="1" applyAlignment="1">
      <alignment horizontal="center"/>
    </xf>
    <xf numFmtId="165" fontId="1" fillId="4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165" fontId="1" fillId="3" borderId="0" xfId="0" applyNumberFormat="1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6" fontId="1" fillId="0" borderId="0" xfId="0" applyNumberFormat="1" applyFont="1"/>
    <xf numFmtId="0" fontId="1" fillId="0" borderId="8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165" fontId="4" fillId="3" borderId="16" xfId="0" applyNumberFormat="1" applyFont="1" applyFill="1" applyBorder="1" applyAlignment="1">
      <alignment horizontal="center"/>
    </xf>
    <xf numFmtId="165" fontId="4" fillId="3" borderId="13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165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CF16-E6EC-42EA-8290-EF3286432894}">
  <dimension ref="A1:I28"/>
  <sheetViews>
    <sheetView tabSelected="1" workbookViewId="0">
      <selection activeCell="A11" sqref="A11:A17"/>
    </sheetView>
  </sheetViews>
  <sheetFormatPr defaultColWidth="8.85546875" defaultRowHeight="16.899999999999999" customHeight="1"/>
  <cols>
    <col min="1" max="1" width="10.42578125" style="1" customWidth="1"/>
    <col min="2" max="2" width="22.28515625" style="9" customWidth="1"/>
    <col min="3" max="3" width="14.7109375" style="2" customWidth="1"/>
    <col min="4" max="4" width="9.7109375" style="1" customWidth="1"/>
    <col min="5" max="5" width="11.140625" style="1" customWidth="1"/>
    <col min="6" max="6" width="11" style="1" customWidth="1"/>
    <col min="7" max="16384" width="8.85546875" style="1"/>
  </cols>
  <sheetData>
    <row r="1" spans="1:9" ht="32.450000000000003" customHeight="1">
      <c r="B1" s="43" t="s">
        <v>0</v>
      </c>
    </row>
    <row r="2" spans="1:9" ht="16.899999999999999" customHeight="1" thickBot="1">
      <c r="B2" s="3" t="s">
        <v>1</v>
      </c>
    </row>
    <row r="3" spans="1:9" ht="16.899999999999999" customHeight="1">
      <c r="B3" s="4"/>
      <c r="C3" s="16" t="s">
        <v>2</v>
      </c>
      <c r="D3" s="17" t="s">
        <v>3</v>
      </c>
    </row>
    <row r="4" spans="1:9" ht="16.899999999999999" customHeight="1">
      <c r="A4" s="18" t="s">
        <v>4</v>
      </c>
      <c r="B4" s="19" t="s">
        <v>5</v>
      </c>
      <c r="C4" s="5">
        <v>4.8</v>
      </c>
      <c r="D4" s="20" t="s">
        <v>6</v>
      </c>
    </row>
    <row r="5" spans="1:9" ht="16.899999999999999" customHeight="1">
      <c r="A5" s="18" t="s">
        <v>7</v>
      </c>
      <c r="B5" s="6" t="s">
        <v>8</v>
      </c>
      <c r="C5" s="7">
        <f>100-C4</f>
        <v>95.2</v>
      </c>
      <c r="D5" s="20" t="s">
        <v>6</v>
      </c>
      <c r="H5" s="21" t="s">
        <v>9</v>
      </c>
    </row>
    <row r="6" spans="1:9" ht="16.899999999999999" customHeight="1">
      <c r="A6" s="18" t="s">
        <v>10</v>
      </c>
      <c r="B6" s="6" t="s">
        <v>11</v>
      </c>
      <c r="C6" s="8">
        <v>2.3969999999999998</v>
      </c>
      <c r="D6" s="20" t="s">
        <v>12</v>
      </c>
      <c r="G6" s="9" t="s">
        <v>13</v>
      </c>
      <c r="H6" s="10">
        <f>1/C6</f>
        <v>0.41718815185648733</v>
      </c>
      <c r="I6" s="1" t="s">
        <v>14</v>
      </c>
    </row>
    <row r="7" spans="1:9" ht="16.899999999999999" customHeight="1">
      <c r="A7" s="18" t="s">
        <v>15</v>
      </c>
      <c r="B7" s="6" t="s">
        <v>16</v>
      </c>
      <c r="C7" s="8">
        <v>2.5369999999999999</v>
      </c>
      <c r="D7" s="20" t="s">
        <v>12</v>
      </c>
      <c r="G7" s="9" t="s">
        <v>17</v>
      </c>
      <c r="H7" s="10">
        <f>1/C7</f>
        <v>0.39416633819471819</v>
      </c>
      <c r="I7" s="1" t="s">
        <v>14</v>
      </c>
    </row>
    <row r="8" spans="1:9" ht="16.899999999999999" customHeight="1" thickBot="1">
      <c r="A8" s="18" t="s">
        <v>18</v>
      </c>
      <c r="B8" s="22" t="s">
        <v>19</v>
      </c>
      <c r="C8" s="11">
        <v>1.02</v>
      </c>
      <c r="D8" s="23" t="s">
        <v>20</v>
      </c>
    </row>
    <row r="9" spans="1:9" ht="16.899999999999999" customHeight="1" thickBot="1">
      <c r="A9" s="18"/>
      <c r="B9" s="22" t="s">
        <v>21</v>
      </c>
      <c r="C9" s="12">
        <v>0.1</v>
      </c>
      <c r="D9" s="23" t="s">
        <v>20</v>
      </c>
    </row>
    <row r="10" spans="1:9" ht="16.899999999999999" customHeight="1">
      <c r="A10" s="18"/>
      <c r="B10" s="4"/>
      <c r="C10" s="16" t="s">
        <v>22</v>
      </c>
      <c r="D10" s="13"/>
    </row>
    <row r="11" spans="1:9" ht="16.899999999999999" customHeight="1">
      <c r="A11" s="18" t="s">
        <v>23</v>
      </c>
      <c r="B11" s="19" t="s">
        <v>24</v>
      </c>
      <c r="C11" s="42">
        <f>(C7-C6)/C7*100</f>
        <v>5.518328734726059</v>
      </c>
      <c r="D11" s="20" t="s">
        <v>25</v>
      </c>
      <c r="F11" s="14"/>
    </row>
    <row r="12" spans="1:9" ht="16.899999999999999" customHeight="1">
      <c r="A12" s="18" t="s">
        <v>26</v>
      </c>
      <c r="B12" s="19" t="s">
        <v>27</v>
      </c>
      <c r="C12" s="41">
        <f>C6*(1-(C4/100))</f>
        <v>2.2819439999999998</v>
      </c>
      <c r="D12" s="20" t="s">
        <v>12</v>
      </c>
      <c r="F12" s="14"/>
    </row>
    <row r="13" spans="1:9" ht="16.899999999999999" customHeight="1">
      <c r="A13" s="18" t="s">
        <v>28</v>
      </c>
      <c r="B13" s="19" t="s">
        <v>29</v>
      </c>
      <c r="C13" s="41">
        <f>(C7*C5)/(100-((C4*C7)/C8))</f>
        <v>2.7426660610270934</v>
      </c>
      <c r="D13" s="20" t="s">
        <v>12</v>
      </c>
      <c r="F13" s="14"/>
    </row>
    <row r="14" spans="1:9" ht="16.899999999999999" customHeight="1">
      <c r="A14" s="18" t="s">
        <v>30</v>
      </c>
      <c r="B14" s="19" t="s">
        <v>31</v>
      </c>
      <c r="C14" s="7">
        <f>100*(1-C12/C13)</f>
        <v>16.798328734726063</v>
      </c>
      <c r="D14" s="20" t="s">
        <v>25</v>
      </c>
      <c r="F14" s="14"/>
    </row>
    <row r="15" spans="1:9" ht="16.899999999999999" customHeight="1">
      <c r="A15" s="18" t="s">
        <v>32</v>
      </c>
      <c r="B15" s="19" t="s">
        <v>33</v>
      </c>
      <c r="C15" s="7">
        <f>(C14-C11)/C14*100</f>
        <v>67.149537183908151</v>
      </c>
      <c r="D15" s="20" t="s">
        <v>25</v>
      </c>
      <c r="F15" s="14"/>
    </row>
    <row r="16" spans="1:9" ht="16.899999999999999" customHeight="1">
      <c r="A16" s="18" t="s">
        <v>34</v>
      </c>
      <c r="B16" s="19" t="s">
        <v>35</v>
      </c>
      <c r="C16" s="7">
        <f>100*(C12/C13)</f>
        <v>83.20167126527393</v>
      </c>
      <c r="D16" s="20" t="s">
        <v>25</v>
      </c>
      <c r="F16" s="14"/>
    </row>
    <row r="17" spans="1:6" ht="16.899999999999999" customHeight="1">
      <c r="A17" s="18" t="s">
        <v>36</v>
      </c>
      <c r="B17" s="24" t="s">
        <v>37</v>
      </c>
      <c r="C17" s="26">
        <f>100-C16-C11</f>
        <v>11.280000000000012</v>
      </c>
      <c r="D17" s="25" t="s">
        <v>25</v>
      </c>
      <c r="F17" s="14"/>
    </row>
    <row r="18" spans="1:6" ht="16.899999999999999" customHeight="1">
      <c r="B18" s="24" t="s">
        <v>38</v>
      </c>
      <c r="C18" s="26">
        <f>C7/C9*0.3</f>
        <v>7.6109999999999989</v>
      </c>
      <c r="D18" s="25" t="s">
        <v>25</v>
      </c>
    </row>
    <row r="19" spans="1:6" ht="16.899999999999999" customHeight="1" thickBot="1">
      <c r="B19" s="27" t="s">
        <v>39</v>
      </c>
      <c r="C19" s="12"/>
      <c r="D19" s="15"/>
    </row>
    <row r="22" spans="1:6" ht="16.899999999999999" customHeight="1">
      <c r="B22" s="28" t="s">
        <v>40</v>
      </c>
    </row>
    <row r="23" spans="1:6" ht="16.899999999999999" customHeight="1">
      <c r="B23" s="29" t="s">
        <v>41</v>
      </c>
      <c r="C23" s="29" t="s">
        <v>42</v>
      </c>
      <c r="D23" s="30" t="s">
        <v>43</v>
      </c>
      <c r="E23" s="30" t="s">
        <v>44</v>
      </c>
      <c r="F23" s="30" t="s">
        <v>45</v>
      </c>
    </row>
    <row r="24" spans="1:6" ht="16.899999999999999" customHeight="1">
      <c r="B24" s="31" t="s">
        <v>46</v>
      </c>
      <c r="C24" s="31" t="s">
        <v>47</v>
      </c>
      <c r="D24" s="32" t="s">
        <v>48</v>
      </c>
      <c r="E24" s="32" t="s">
        <v>47</v>
      </c>
      <c r="F24" s="32" t="s">
        <v>49</v>
      </c>
    </row>
    <row r="25" spans="1:6" ht="16.899999999999999" customHeight="1">
      <c r="B25" s="33">
        <v>6.2</v>
      </c>
      <c r="C25" s="34">
        <v>2.66</v>
      </c>
      <c r="D25" s="35">
        <v>2.5</v>
      </c>
      <c r="E25" s="36">
        <f>100/((B25/C8)+((100-B25)/C25))</f>
        <v>2.4188716924613081</v>
      </c>
      <c r="F25" s="37">
        <f>(100-D25)*E25/100</f>
        <v>2.3583999001497755</v>
      </c>
    </row>
    <row r="27" spans="1:6" ht="16.899999999999999" customHeight="1">
      <c r="B27" s="38" t="s">
        <v>50</v>
      </c>
      <c r="C27" s="40" t="s">
        <v>51</v>
      </c>
    </row>
    <row r="28" spans="1:6" ht="16.899999999999999" customHeight="1">
      <c r="C28" s="40" t="s">
        <v>52</v>
      </c>
      <c r="E2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Magnusson</dc:creator>
  <cp:keywords/>
  <dc:description/>
  <cp:lastModifiedBy/>
  <cp:revision/>
  <dcterms:created xsi:type="dcterms:W3CDTF">2025-03-06T11:41:16Z</dcterms:created>
  <dcterms:modified xsi:type="dcterms:W3CDTF">2026-10-29T13:43:42Z</dcterms:modified>
  <cp:category/>
  <cp:contentStatus/>
</cp:coreProperties>
</file>